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ма ЦЖН\"/>
    </mc:Choice>
  </mc:AlternateContent>
  <bookViews>
    <workbookView xWindow="0" yWindow="0" windowWidth="20490" windowHeight="7350"/>
  </bookViews>
  <sheets>
    <sheet name="1.1 с 01.08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D88" i="1"/>
  <c r="C88" i="1"/>
  <c r="D86" i="1"/>
  <c r="C86" i="1" s="1"/>
  <c r="D83" i="1"/>
  <c r="D91" i="1" s="1"/>
  <c r="C83" i="1"/>
  <c r="C69" i="1"/>
  <c r="D69" i="1" s="1"/>
  <c r="E67" i="1"/>
  <c r="E72" i="1" s="1"/>
  <c r="E94" i="1" s="1"/>
  <c r="C65" i="1"/>
  <c r="D65" i="1" s="1"/>
  <c r="D42" i="1"/>
  <c r="C42" i="1"/>
  <c r="C29" i="1"/>
  <c r="D29" i="1" s="1"/>
  <c r="D26" i="1"/>
  <c r="C26" i="1"/>
  <c r="C22" i="1"/>
  <c r="D22" i="1" s="1"/>
  <c r="D20" i="1"/>
  <c r="C20" i="1"/>
  <c r="C17" i="1"/>
  <c r="C67" i="1" s="1"/>
  <c r="C72" i="1" l="1"/>
  <c r="C91" i="1"/>
  <c r="D17" i="1"/>
  <c r="D67" i="1" s="1"/>
  <c r="D72" i="1" s="1"/>
  <c r="D94" i="1" s="1"/>
  <c r="C94" i="1" l="1"/>
</calcChain>
</file>

<file path=xl/sharedStrings.xml><?xml version="1.0" encoding="utf-8"?>
<sst xmlns="http://schemas.openxmlformats.org/spreadsheetml/2006/main" count="155" uniqueCount="115">
  <si>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</si>
  <si>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</si>
  <si>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</si>
  <si>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</si>
  <si>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</si>
  <si>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</si>
  <si>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</si>
  <si>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</si>
  <si>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</si>
  <si>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</si>
  <si>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</si>
  <si>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</si>
  <si>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</si>
  <si>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</si>
  <si>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</si>
  <si>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</si>
  <si>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</si>
  <si>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</si>
  <si>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</si>
  <si>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</si>
  <si>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</si>
  <si>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</si>
  <si>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</si>
  <si>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</si>
  <si>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</si>
  <si>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</si>
  <si>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</si>
  <si>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</si>
  <si>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</si>
  <si>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</si>
  <si>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</si>
  <si>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</si>
  <si>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</si>
  <si>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</si>
  <si>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</si>
  <si>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</si>
  <si>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Влажное подметание лестничных</t>
  </si>
  <si>
    <t xml:space="preserve">площадок и маршей 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</si>
  <si>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</si>
  <si>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</si>
  <si>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</si>
  <si>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</si>
  <si>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</si>
  <si>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</si>
  <si>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</si>
  <si>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</si>
  <si>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</si>
  <si>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</si>
  <si>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</si>
  <si>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</si>
  <si>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</si>
  <si>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</si>
  <si>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</si>
  <si>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</si>
  <si>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</si>
  <si>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</si>
  <si>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</si>
  <si>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</si>
  <si>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</si>
  <si>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</si>
  <si>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</si>
  <si>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</si>
  <si>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</si>
  <si>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</si>
  <si>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</si>
  <si>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</si>
  <si>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</si>
  <si>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</si>
  <si>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2 раза в сезон</t>
  </si>
  <si>
    <t>Полив газонов, зеленых насаждений</t>
  </si>
  <si>
    <t>3 раза в сезон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</si>
  <si>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</si>
  <si>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</si>
  <si>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</si>
  <si>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</si>
  <si>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</si>
  <si>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</si>
  <si>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</si>
  <si>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</si>
  <si>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</si>
  <si>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</si>
  <si>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</si>
  <si>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</si>
  <si>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</si>
  <si>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</si>
  <si>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</si>
  <si>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1. Механизированная уборка придомовой</t>
  </si>
  <si>
    <t>В зимний период</t>
  </si>
  <si>
    <t>территории с вывозом снега на отвал</t>
  </si>
  <si>
    <t>Период: Май - Сентябрь</t>
  </si>
  <si>
    <t>(вертикуция, аэрация, прополка, подкормка, подсев, окучивание, доп.стрижка и полив)</t>
  </si>
  <si>
    <t xml:space="preserve">Всего стоимость </t>
  </si>
  <si>
    <t>дополнительных работ (услуг)</t>
  </si>
  <si>
    <t xml:space="preserve">Собственник </t>
  </si>
  <si>
    <t>Управляющая организация</t>
  </si>
  <si>
    <t>квартира №</t>
  </si>
  <si>
    <t>ООО УК"ДА ВИНЧИ"</t>
  </si>
  <si>
    <t>__________________/_________________________</t>
  </si>
  <si>
    <t>Директор                                           Юдаков А.А.</t>
  </si>
  <si>
    <t>(подпись/ Ф.И.О</t>
  </si>
  <si>
    <t xml:space="preserve">Приложение №4 Перечень,услуг по содержанию и ремонту общего имущества </t>
  </si>
  <si>
    <t xml:space="preserve">                          в многоквартирном доме  условия их оказания и выполнения и их стоимость  с  16.12.2019 г</t>
  </si>
  <si>
    <t xml:space="preserve">                           по адресу:  НСО ,  п.Ложок, Барышевский сельсовет ул.Солнечная  дом №1/1 индекс 630055</t>
  </si>
  <si>
    <t>Общая  площадь</t>
  </si>
  <si>
    <r>
      <t>5.  Санитарные работы  по содержанию помещений общего пользования</t>
    </r>
    <r>
      <rPr>
        <sz val="11"/>
        <color indexed="8"/>
        <rFont val="Times New Roman"/>
        <family val="1"/>
        <charset val="204"/>
      </rPr>
      <t xml:space="preserve"> (с 01.08.2022г. Протокол № 1 от 25.07.2022г.)</t>
    </r>
  </si>
  <si>
    <t xml:space="preserve"> 3этажа - через день</t>
  </si>
  <si>
    <t>Мытье лестничных площадок и маршей, коридоров.</t>
  </si>
  <si>
    <t xml:space="preserve">мытье окон с наружней стороны </t>
  </si>
  <si>
    <t>2раз в год</t>
  </si>
  <si>
    <r>
      <t>6. Уборка земельного участка входящего в состав общего имущества дома</t>
    </r>
    <r>
      <rPr>
        <sz val="11"/>
        <color indexed="8"/>
        <rFont val="Times New Roman"/>
        <family val="1"/>
        <charset val="204"/>
      </rPr>
      <t xml:space="preserve"> (с 01.08.2022г. Протокол № 1 от 25.07.2022г.)  </t>
    </r>
  </si>
  <si>
    <t>(с 01.08.2022г. Протокол № 1 от 25.07.2022г.)</t>
  </si>
  <si>
    <t xml:space="preserve">2. Очистка снега с кровли </t>
  </si>
  <si>
    <t>2 раза за период.</t>
  </si>
  <si>
    <t>3. Обслуживание газонов и зеленых насаждений</t>
  </si>
  <si>
    <t>Базанова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</si>
</sst>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sz val="16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1"/>
    </font>
    <font>
      <sz val="11"/>
      <name val="Arial Cyr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164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8" fillId="0" borderId="2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center" vertical="top" wrapText="1"/>
    </xf>
    <xf numFmtId="0" fontId="9" fillId="2" borderId="26" xfId="1" applyFont="1" applyFill="1" applyBorder="1" applyAlignment="1">
      <alignment horizontal="center" vertical="top" wrapText="1"/>
    </xf>
    <xf numFmtId="0" fontId="9" fillId="2" borderId="27" xfId="1" applyFont="1" applyFill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164" fontId="8" fillId="0" borderId="29" xfId="1" applyNumberFormat="1" applyFont="1" applyFill="1" applyBorder="1" applyAlignment="1">
      <alignment horizontal="center" vertical="center" wrapText="1"/>
    </xf>
    <xf numFmtId="164" fontId="8" fillId="0" borderId="30" xfId="1" applyNumberFormat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left" vertical="center" wrapText="1"/>
    </xf>
    <xf numFmtId="0" fontId="12" fillId="0" borderId="31" xfId="0" applyFont="1" applyBorder="1" applyAlignment="1">
      <alignment vertical="center"/>
    </xf>
    <xf numFmtId="0" fontId="13" fillId="0" borderId="26" xfId="0" applyFont="1" applyBorder="1"/>
    <xf numFmtId="0" fontId="4" fillId="0" borderId="25" xfId="0" applyFont="1" applyBorder="1" applyAlignment="1">
      <alignment horizontal="center"/>
    </xf>
    <xf numFmtId="0" fontId="13" fillId="0" borderId="22" xfId="0" applyFont="1" applyBorder="1"/>
    <xf numFmtId="0" fontId="13" fillId="0" borderId="14" xfId="0" applyFont="1" applyBorder="1" applyAlignment="1">
      <alignment horizontal="center"/>
    </xf>
    <xf numFmtId="0" fontId="13" fillId="0" borderId="27" xfId="0" applyFont="1" applyBorder="1"/>
    <xf numFmtId="0" fontId="8" fillId="0" borderId="19" xfId="1" applyFont="1" applyFill="1" applyBorder="1" applyAlignment="1">
      <alignment horizontal="left" vertical="center" wrapText="1"/>
    </xf>
    <xf numFmtId="0" fontId="4" fillId="0" borderId="25" xfId="0" applyFont="1" applyBorder="1"/>
    <xf numFmtId="2" fontId="4" fillId="0" borderId="14" xfId="0" applyNumberFormat="1" applyFont="1" applyBorder="1" applyAlignment="1">
      <alignment horizontal="center"/>
    </xf>
    <xf numFmtId="0" fontId="4" fillId="0" borderId="28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22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19" xfId="0" applyFont="1" applyBorder="1" applyAlignment="1">
      <alignment horizontal="left"/>
    </xf>
    <xf numFmtId="0" fontId="2" fillId="0" borderId="19" xfId="0" applyFont="1" applyBorder="1"/>
    <xf numFmtId="0" fontId="4" fillId="0" borderId="26" xfId="0" applyFont="1" applyBorder="1" applyAlignment="1">
      <alignment horizontal="left"/>
    </xf>
    <xf numFmtId="0" fontId="4" fillId="0" borderId="27" xfId="0" applyFont="1" applyBorder="1"/>
    <xf numFmtId="0" fontId="4" fillId="0" borderId="26" xfId="0" applyFont="1" applyBorder="1"/>
    <xf numFmtId="0" fontId="4" fillId="0" borderId="22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15" fillId="0" borderId="26" xfId="0" applyFont="1" applyBorder="1"/>
    <xf numFmtId="0" fontId="15" fillId="0" borderId="27" xfId="0" applyFont="1" applyBorder="1"/>
    <xf numFmtId="0" fontId="13" fillId="0" borderId="33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3" fillId="0" borderId="32" xfId="0" applyFont="1" applyBorder="1"/>
    <xf numFmtId="0" fontId="13" fillId="0" borderId="37" xfId="0" applyFont="1" applyBorder="1"/>
    <xf numFmtId="0" fontId="13" fillId="0" borderId="36" xfId="0" applyFont="1" applyBorder="1"/>
    <xf numFmtId="0" fontId="4" fillId="0" borderId="33" xfId="0" applyFont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4" fillId="0" borderId="3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5" xfId="0" applyFont="1" applyBorder="1"/>
    <xf numFmtId="0" fontId="4" fillId="0" borderId="24" xfId="0" applyFont="1" applyBorder="1"/>
    <xf numFmtId="0" fontId="4" fillId="0" borderId="21" xfId="0" applyFont="1" applyBorder="1" applyAlignment="1">
      <alignment horizontal="left"/>
    </xf>
    <xf numFmtId="164" fontId="13" fillId="0" borderId="2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164" fontId="13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164" fontId="13" fillId="0" borderId="24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2" fontId="0" fillId="0" borderId="0" xfId="0" applyNumberFormat="1"/>
    <xf numFmtId="164" fontId="4" fillId="0" borderId="6" xfId="0" applyNumberFormat="1" applyFont="1" applyBorder="1"/>
    <xf numFmtId="2" fontId="8" fillId="0" borderId="38" xfId="1" applyNumberFormat="1" applyFont="1" applyFill="1" applyBorder="1" applyAlignment="1">
      <alignment horizontal="center" vertical="center" wrapText="1"/>
    </xf>
    <xf numFmtId="2" fontId="8" fillId="0" borderId="39" xfId="1" applyNumberFormat="1" applyFont="1" applyFill="1" applyBorder="1" applyAlignment="1">
      <alignment horizontal="center" vertical="center" wrapText="1"/>
    </xf>
    <xf numFmtId="2" fontId="8" fillId="0" borderId="34" xfId="1" applyNumberFormat="1" applyFont="1" applyFill="1" applyBorder="1" applyAlignment="1">
      <alignment horizontal="center" vertical="center" wrapText="1"/>
    </xf>
    <xf numFmtId="2" fontId="8" fillId="0" borderId="40" xfId="1" applyNumberFormat="1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vertical="center"/>
    </xf>
    <xf numFmtId="0" fontId="16" fillId="2" borderId="42" xfId="0" applyFont="1" applyFill="1" applyBorder="1" applyAlignment="1">
      <alignment horizontal="left" vertical="center" wrapText="1"/>
    </xf>
    <xf numFmtId="2" fontId="11" fillId="2" borderId="43" xfId="1" applyNumberFormat="1" applyFont="1" applyFill="1" applyBorder="1" applyAlignment="1">
      <alignment horizontal="center" vertical="center" wrapText="1"/>
    </xf>
    <xf numFmtId="164" fontId="13" fillId="0" borderId="44" xfId="0" applyNumberFormat="1" applyFont="1" applyBorder="1" applyAlignment="1">
      <alignment horizontal="center" vertical="center"/>
    </xf>
    <xf numFmtId="164" fontId="8" fillId="0" borderId="34" xfId="1" applyNumberFormat="1" applyFont="1" applyFill="1" applyBorder="1" applyAlignment="1">
      <alignment horizontal="center" vertical="center" wrapText="1"/>
    </xf>
    <xf numFmtId="2" fontId="8" fillId="0" borderId="45" xfId="1" applyNumberFormat="1" applyFont="1" applyFill="1" applyBorder="1" applyAlignment="1">
      <alignment horizontal="center" vertical="center" wrapText="1"/>
    </xf>
    <xf numFmtId="2" fontId="12" fillId="0" borderId="44" xfId="0" applyNumberFormat="1" applyFont="1" applyBorder="1" applyAlignment="1">
      <alignment horizontal="center" vertical="center"/>
    </xf>
    <xf numFmtId="2" fontId="17" fillId="0" borderId="34" xfId="1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3" fillId="0" borderId="46" xfId="0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2" fontId="13" fillId="0" borderId="39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164" fontId="13" fillId="0" borderId="35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30" xfId="0" applyNumberFormat="1" applyFont="1" applyBorder="1" applyAlignment="1">
      <alignment horizontal="center"/>
    </xf>
    <xf numFmtId="164" fontId="13" fillId="0" borderId="37" xfId="0" applyNumberFormat="1" applyFont="1" applyBorder="1" applyAlignment="1">
      <alignment horizontal="center"/>
    </xf>
    <xf numFmtId="164" fontId="13" fillId="0" borderId="36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abSelected="1" workbookViewId="0">
      <selection activeCell="E70" sqref="E70"/>
    </sheetView>
  </sheetViews>
  <sheetFormatPr defaultColWidth="11.5703125" defaultRowHeight="15" x14ac:dyDescent="0.25"/>
  <cols>
    <col min="1" max="1" width="72.28515625" customWidth="1"/>
    <col min="2" max="2" width="41.5703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8.75" customHeight="1" x14ac:dyDescent="0.3">
      <c r="A1" s="1" t="s">
        <v>100</v>
      </c>
      <c r="B1" s="1"/>
      <c r="C1" s="1"/>
      <c r="D1" s="1"/>
      <c r="E1" s="2"/>
    </row>
    <row r="2" spans="1:5" ht="18.75" customHeight="1" x14ac:dyDescent="0.3">
      <c r="A2" s="3" t="s">
        <v>101</v>
      </c>
      <c r="B2" s="3"/>
      <c r="C2" s="3"/>
      <c r="D2" s="3"/>
      <c r="E2" s="4"/>
    </row>
    <row r="3" spans="1:5" ht="20.25" customHeight="1" x14ac:dyDescent="0.3">
      <c r="A3" s="1" t="s">
        <v>102</v>
      </c>
      <c r="B3" s="5"/>
      <c r="C3" s="4"/>
      <c r="D3" s="4"/>
      <c r="E3" s="4"/>
    </row>
    <row r="4" spans="1:5" ht="15.75" customHeight="1" thickBot="1" x14ac:dyDescent="0.3">
      <c r="A4" s="4"/>
      <c r="B4" s="4"/>
      <c r="C4" s="4"/>
      <c r="D4" s="4"/>
      <c r="E4" s="4"/>
    </row>
    <row r="5" spans="1:5" x14ac:dyDescent="0.25">
      <c r="A5" s="6" t="s">
        <v>103</v>
      </c>
      <c r="B5" s="7"/>
      <c r="C5" s="8"/>
      <c r="D5" s="8"/>
      <c r="E5" s="9"/>
    </row>
    <row r="6" spans="1:5" x14ac:dyDescent="0.25">
      <c r="A6" s="10" t="s">
        <v>0</v>
      </c>
      <c r="B6" s="94">
        <v>5436.1</v>
      </c>
      <c r="C6" s="11"/>
      <c r="D6" s="11"/>
      <c r="E6" s="12"/>
    </row>
    <row r="7" spans="1:5" x14ac:dyDescent="0.25">
      <c r="A7" s="13" t="s">
        <v>1</v>
      </c>
      <c r="B7" s="14" t="s">
        <v>2</v>
      </c>
      <c r="C7" s="15"/>
      <c r="D7" s="15"/>
      <c r="E7" s="16"/>
    </row>
    <row r="8" spans="1:5" x14ac:dyDescent="0.25">
      <c r="A8" s="17" t="s">
        <v>3</v>
      </c>
      <c r="B8" s="94">
        <v>3187</v>
      </c>
      <c r="C8" s="11"/>
      <c r="D8" s="11"/>
      <c r="E8" s="12"/>
    </row>
    <row r="9" spans="1:5" x14ac:dyDescent="0.25">
      <c r="A9" s="10" t="s">
        <v>4</v>
      </c>
      <c r="B9" s="18">
        <v>2249.1</v>
      </c>
      <c r="C9" s="19"/>
      <c r="D9" s="19"/>
      <c r="E9" s="20"/>
    </row>
    <row r="10" spans="1:5" x14ac:dyDescent="0.25">
      <c r="A10" s="21" t="s">
        <v>5</v>
      </c>
      <c r="B10" s="22">
        <v>3</v>
      </c>
      <c r="C10" s="23"/>
      <c r="D10" s="23"/>
      <c r="E10" s="24"/>
    </row>
    <row r="11" spans="1:5" ht="15.75" thickBot="1" x14ac:dyDescent="0.3">
      <c r="A11" s="25" t="s">
        <v>6</v>
      </c>
      <c r="B11" s="22">
        <v>2</v>
      </c>
      <c r="C11" s="23"/>
      <c r="D11" s="23"/>
      <c r="E11" s="24"/>
    </row>
    <row r="12" spans="1:5" x14ac:dyDescent="0.25">
      <c r="A12" s="26"/>
      <c r="B12" s="27"/>
      <c r="C12" s="28" t="s">
        <v>7</v>
      </c>
      <c r="D12" s="79" t="s">
        <v>7</v>
      </c>
      <c r="E12" s="30" t="s">
        <v>8</v>
      </c>
    </row>
    <row r="13" spans="1:5" x14ac:dyDescent="0.25">
      <c r="A13" s="31" t="s">
        <v>9</v>
      </c>
      <c r="B13" s="32" t="s">
        <v>10</v>
      </c>
      <c r="C13" s="33" t="s">
        <v>11</v>
      </c>
      <c r="D13" s="80" t="s">
        <v>11</v>
      </c>
      <c r="E13" s="34" t="s">
        <v>12</v>
      </c>
    </row>
    <row r="14" spans="1:5" x14ac:dyDescent="0.25">
      <c r="A14" s="31" t="s">
        <v>13</v>
      </c>
      <c r="B14" s="32" t="s">
        <v>14</v>
      </c>
      <c r="C14" s="33" t="s">
        <v>15</v>
      </c>
      <c r="D14" s="80" t="s">
        <v>16</v>
      </c>
      <c r="E14" s="35" t="s">
        <v>17</v>
      </c>
    </row>
    <row r="15" spans="1:5" x14ac:dyDescent="0.25">
      <c r="A15" s="36"/>
      <c r="B15" s="37"/>
      <c r="C15" s="19" t="s">
        <v>18</v>
      </c>
      <c r="D15" s="81" t="s">
        <v>18</v>
      </c>
      <c r="E15" s="34" t="s">
        <v>19</v>
      </c>
    </row>
    <row r="16" spans="1:5" ht="15.75" thickBot="1" x14ac:dyDescent="0.3">
      <c r="A16" s="36"/>
      <c r="B16" s="37"/>
      <c r="C16" s="33" t="s">
        <v>20</v>
      </c>
      <c r="D16" s="80" t="s">
        <v>20</v>
      </c>
      <c r="E16" s="34" t="s">
        <v>20</v>
      </c>
    </row>
    <row r="17" spans="1:5" ht="59.25" customHeight="1" x14ac:dyDescent="0.25">
      <c r="A17" s="39" t="s">
        <v>21</v>
      </c>
      <c r="B17" s="40"/>
      <c r="C17" s="44">
        <f>E17*B8*12</f>
        <v>140355.47999999998</v>
      </c>
      <c r="D17" s="45">
        <f>C17/12</f>
        <v>11696.289999999999</v>
      </c>
      <c r="E17" s="95">
        <v>3.67</v>
      </c>
    </row>
    <row r="18" spans="1:5" ht="146.25" customHeight="1" x14ac:dyDescent="0.25">
      <c r="A18" s="41" t="s">
        <v>22</v>
      </c>
      <c r="B18" s="40" t="s">
        <v>23</v>
      </c>
      <c r="C18" s="96"/>
      <c r="D18" s="97"/>
      <c r="E18" s="98"/>
    </row>
    <row r="19" spans="1:5" ht="78.75" hidden="1" customHeight="1" x14ac:dyDescent="0.25">
      <c r="A19" s="42"/>
      <c r="B19" s="43"/>
      <c r="C19" s="99"/>
      <c r="D19" s="100"/>
      <c r="E19" s="101"/>
    </row>
    <row r="20" spans="1:5" ht="28.5" x14ac:dyDescent="0.25">
      <c r="A20" s="46" t="s">
        <v>24</v>
      </c>
      <c r="B20" s="47"/>
      <c r="C20" s="102">
        <f>E20*B8*12</f>
        <v>112819.80000000002</v>
      </c>
      <c r="D20" s="103">
        <f>C20/12</f>
        <v>9401.6500000000015</v>
      </c>
      <c r="E20" s="104">
        <v>2.95</v>
      </c>
    </row>
    <row r="21" spans="1:5" ht="116.25" customHeight="1" x14ac:dyDescent="0.25">
      <c r="A21" s="41" t="s">
        <v>22</v>
      </c>
      <c r="B21" s="40" t="s">
        <v>25</v>
      </c>
      <c r="C21" s="105"/>
      <c r="D21" s="106"/>
      <c r="E21" s="104"/>
    </row>
    <row r="22" spans="1:5" x14ac:dyDescent="0.25">
      <c r="A22" s="48" t="s">
        <v>26</v>
      </c>
      <c r="B22" s="49" t="s">
        <v>27</v>
      </c>
      <c r="C22" s="107">
        <f>E22*12*B8</f>
        <v>61190.400000000009</v>
      </c>
      <c r="D22" s="108">
        <f>C22/12</f>
        <v>5099.2000000000007</v>
      </c>
      <c r="E22" s="109">
        <v>1.6</v>
      </c>
    </row>
    <row r="23" spans="1:5" x14ac:dyDescent="0.25">
      <c r="A23" s="50" t="s">
        <v>28</v>
      </c>
      <c r="B23" s="32" t="s">
        <v>29</v>
      </c>
      <c r="C23" s="110"/>
      <c r="D23" s="111"/>
      <c r="E23" s="51" t="s">
        <v>18</v>
      </c>
    </row>
    <row r="24" spans="1:5" x14ac:dyDescent="0.25">
      <c r="A24" s="50" t="s">
        <v>30</v>
      </c>
      <c r="B24" s="32" t="s">
        <v>31</v>
      </c>
      <c r="C24" s="110"/>
      <c r="D24" s="111"/>
      <c r="E24" s="51"/>
    </row>
    <row r="25" spans="1:5" x14ac:dyDescent="0.25">
      <c r="A25" s="50"/>
      <c r="B25" s="32"/>
      <c r="C25" s="110"/>
      <c r="D25" s="111"/>
      <c r="E25" s="51"/>
    </row>
    <row r="26" spans="1:5" x14ac:dyDescent="0.25">
      <c r="A26" s="48" t="s">
        <v>32</v>
      </c>
      <c r="B26" s="49" t="s">
        <v>33</v>
      </c>
      <c r="C26" s="107">
        <f>E26*12*B8</f>
        <v>104023.68000000001</v>
      </c>
      <c r="D26" s="108">
        <f>C26/12</f>
        <v>8668.6400000000012</v>
      </c>
      <c r="E26" s="109">
        <v>2.72</v>
      </c>
    </row>
    <row r="27" spans="1:5" x14ac:dyDescent="0.25">
      <c r="A27" s="50" t="s">
        <v>34</v>
      </c>
      <c r="B27" s="32"/>
      <c r="C27" s="110"/>
      <c r="D27" s="111"/>
      <c r="E27" s="51"/>
    </row>
    <row r="28" spans="1:5" x14ac:dyDescent="0.25">
      <c r="A28" s="52" t="s">
        <v>35</v>
      </c>
      <c r="B28" s="112"/>
      <c r="C28" s="113"/>
      <c r="D28" s="114"/>
      <c r="E28" s="115"/>
    </row>
    <row r="29" spans="1:5" ht="29.25" x14ac:dyDescent="0.25">
      <c r="A29" s="53" t="s">
        <v>104</v>
      </c>
      <c r="B29" s="49"/>
      <c r="C29" s="116">
        <f>E29*12*B8</f>
        <v>298303.19999999995</v>
      </c>
      <c r="D29" s="117">
        <f>C29/12</f>
        <v>24858.599999999995</v>
      </c>
      <c r="E29" s="118">
        <v>7.8</v>
      </c>
    </row>
    <row r="30" spans="1:5" x14ac:dyDescent="0.25">
      <c r="A30" s="54" t="s">
        <v>36</v>
      </c>
      <c r="B30" s="119" t="s">
        <v>105</v>
      </c>
      <c r="C30" s="120"/>
      <c r="D30" s="121"/>
      <c r="E30" s="55"/>
    </row>
    <row r="31" spans="1:5" x14ac:dyDescent="0.25">
      <c r="A31" s="56" t="s">
        <v>37</v>
      </c>
      <c r="B31" s="122"/>
      <c r="C31" s="120"/>
      <c r="D31" s="121"/>
      <c r="E31" s="55"/>
    </row>
    <row r="32" spans="1:5" x14ac:dyDescent="0.25">
      <c r="A32" s="54" t="s">
        <v>106</v>
      </c>
      <c r="B32" s="119" t="s">
        <v>38</v>
      </c>
      <c r="C32" s="120"/>
      <c r="D32" s="121"/>
      <c r="E32" s="55"/>
    </row>
    <row r="33" spans="1:5" x14ac:dyDescent="0.25">
      <c r="A33" s="56"/>
      <c r="B33" s="122"/>
      <c r="C33" s="120"/>
      <c r="D33" s="121"/>
      <c r="E33" s="55"/>
    </row>
    <row r="34" spans="1:5" x14ac:dyDescent="0.25">
      <c r="A34" s="57" t="s">
        <v>39</v>
      </c>
      <c r="B34" s="119"/>
      <c r="C34" s="120"/>
      <c r="D34" s="121"/>
      <c r="E34" s="55"/>
    </row>
    <row r="35" spans="1:5" x14ac:dyDescent="0.25">
      <c r="A35" s="58" t="s">
        <v>40</v>
      </c>
      <c r="B35" s="123" t="s">
        <v>38</v>
      </c>
      <c r="C35" s="120"/>
      <c r="D35" s="121"/>
      <c r="E35" s="55"/>
    </row>
    <row r="36" spans="1:5" x14ac:dyDescent="0.25">
      <c r="A36" s="57" t="s">
        <v>41</v>
      </c>
      <c r="B36" s="119"/>
      <c r="C36" s="120"/>
      <c r="D36" s="121"/>
      <c r="E36" s="55"/>
    </row>
    <row r="37" spans="1:5" x14ac:dyDescent="0.25">
      <c r="A37" s="58" t="s">
        <v>42</v>
      </c>
      <c r="B37" s="123" t="s">
        <v>43</v>
      </c>
      <c r="C37" s="120"/>
      <c r="D37" s="121"/>
      <c r="E37" s="55"/>
    </row>
    <row r="38" spans="1:5" x14ac:dyDescent="0.25">
      <c r="A38" s="58" t="s">
        <v>107</v>
      </c>
      <c r="B38" s="122" t="s">
        <v>43</v>
      </c>
      <c r="C38" s="120"/>
      <c r="D38" s="121"/>
      <c r="E38" s="55"/>
    </row>
    <row r="39" spans="1:5" x14ac:dyDescent="0.25">
      <c r="A39" s="59" t="s">
        <v>44</v>
      </c>
      <c r="B39" s="123"/>
      <c r="C39" s="120"/>
      <c r="D39" s="121"/>
      <c r="E39" s="55"/>
    </row>
    <row r="40" spans="1:5" x14ac:dyDescent="0.25">
      <c r="A40" s="59" t="s">
        <v>45</v>
      </c>
      <c r="B40" s="123"/>
      <c r="C40" s="120"/>
      <c r="D40" s="121"/>
      <c r="E40" s="55"/>
    </row>
    <row r="41" spans="1:5" x14ac:dyDescent="0.25">
      <c r="A41" s="59" t="s">
        <v>46</v>
      </c>
      <c r="B41" s="123" t="s">
        <v>108</v>
      </c>
      <c r="C41" s="120"/>
      <c r="D41" s="121"/>
      <c r="E41" s="55"/>
    </row>
    <row r="42" spans="1:5" ht="44.25" customHeight="1" x14ac:dyDescent="0.25">
      <c r="A42" s="53" t="s">
        <v>109</v>
      </c>
      <c r="B42" s="49"/>
      <c r="C42" s="107">
        <f>E42*12*B8</f>
        <v>315513</v>
      </c>
      <c r="D42" s="108">
        <f>C42/12</f>
        <v>26292.75</v>
      </c>
      <c r="E42" s="109">
        <v>8.25</v>
      </c>
    </row>
    <row r="43" spans="1:5" x14ac:dyDescent="0.25">
      <c r="A43" s="60" t="s">
        <v>47</v>
      </c>
      <c r="B43" s="49"/>
      <c r="C43" s="124"/>
      <c r="D43" s="125"/>
      <c r="E43" s="126"/>
    </row>
    <row r="44" spans="1:5" x14ac:dyDescent="0.25">
      <c r="A44" s="61" t="s">
        <v>48</v>
      </c>
      <c r="B44" s="112"/>
      <c r="C44" s="127"/>
      <c r="D44" s="128"/>
      <c r="E44" s="129"/>
    </row>
    <row r="45" spans="1:5" x14ac:dyDescent="0.25">
      <c r="A45" s="60" t="s">
        <v>49</v>
      </c>
      <c r="B45" s="49" t="s">
        <v>50</v>
      </c>
      <c r="C45" s="33"/>
      <c r="D45" s="80"/>
      <c r="E45" s="34"/>
    </row>
    <row r="46" spans="1:5" x14ac:dyDescent="0.25">
      <c r="A46" s="62" t="s">
        <v>51</v>
      </c>
      <c r="B46" s="130" t="s">
        <v>52</v>
      </c>
      <c r="C46" s="33"/>
      <c r="D46" s="80"/>
      <c r="E46" s="34"/>
    </row>
    <row r="47" spans="1:5" x14ac:dyDescent="0.25">
      <c r="A47" s="63" t="s">
        <v>53</v>
      </c>
      <c r="B47" s="130" t="s">
        <v>52</v>
      </c>
      <c r="C47" s="33"/>
      <c r="D47" s="80"/>
      <c r="E47" s="34"/>
    </row>
    <row r="48" spans="1:5" x14ac:dyDescent="0.25">
      <c r="A48" s="62" t="s">
        <v>54</v>
      </c>
      <c r="B48" s="130" t="s">
        <v>52</v>
      </c>
      <c r="C48" s="33"/>
      <c r="D48" s="80"/>
      <c r="E48" s="34"/>
    </row>
    <row r="49" spans="1:5" x14ac:dyDescent="0.25">
      <c r="A49" s="62" t="s">
        <v>55</v>
      </c>
      <c r="B49" s="130" t="s">
        <v>56</v>
      </c>
      <c r="C49" s="33"/>
      <c r="D49" s="80"/>
      <c r="E49" s="34"/>
    </row>
    <row r="50" spans="1:5" x14ac:dyDescent="0.25">
      <c r="A50" s="62" t="s">
        <v>57</v>
      </c>
      <c r="B50" s="130" t="s">
        <v>50</v>
      </c>
      <c r="C50" s="33"/>
      <c r="D50" s="80"/>
      <c r="E50" s="34"/>
    </row>
    <row r="51" spans="1:5" x14ac:dyDescent="0.25">
      <c r="A51" s="64" t="s">
        <v>58</v>
      </c>
      <c r="B51" s="49"/>
      <c r="C51" s="33"/>
      <c r="D51" s="80"/>
      <c r="E51" s="34"/>
    </row>
    <row r="52" spans="1:5" x14ac:dyDescent="0.25">
      <c r="A52" s="65" t="s">
        <v>59</v>
      </c>
      <c r="B52" s="112" t="s">
        <v>50</v>
      </c>
      <c r="C52" s="33"/>
      <c r="D52" s="80"/>
      <c r="E52" s="34"/>
    </row>
    <row r="53" spans="1:5" x14ac:dyDescent="0.25">
      <c r="A53" s="66" t="s">
        <v>60</v>
      </c>
      <c r="B53" s="49"/>
      <c r="C53" s="124"/>
      <c r="D53" s="125"/>
      <c r="E53" s="126"/>
    </row>
    <row r="54" spans="1:5" x14ac:dyDescent="0.25">
      <c r="A54" s="65" t="s">
        <v>61</v>
      </c>
      <c r="B54" s="112"/>
      <c r="C54" s="127"/>
      <c r="D54" s="128"/>
      <c r="E54" s="129"/>
    </row>
    <row r="55" spans="1:5" x14ac:dyDescent="0.25">
      <c r="A55" s="66" t="s">
        <v>62</v>
      </c>
      <c r="B55" s="49"/>
      <c r="C55" s="33"/>
      <c r="D55" s="80"/>
      <c r="E55" s="34"/>
    </row>
    <row r="56" spans="1:5" x14ac:dyDescent="0.25">
      <c r="A56" s="65" t="s">
        <v>63</v>
      </c>
      <c r="B56" s="112" t="s">
        <v>50</v>
      </c>
      <c r="C56" s="33"/>
      <c r="D56" s="80"/>
      <c r="E56" s="34"/>
    </row>
    <row r="57" spans="1:5" x14ac:dyDescent="0.25">
      <c r="A57" s="62" t="s">
        <v>64</v>
      </c>
      <c r="B57" s="130" t="s">
        <v>50</v>
      </c>
      <c r="C57" s="33"/>
      <c r="D57" s="80"/>
      <c r="E57" s="34"/>
    </row>
    <row r="58" spans="1:5" x14ac:dyDescent="0.25">
      <c r="A58" s="62" t="s">
        <v>65</v>
      </c>
      <c r="B58" s="130" t="s">
        <v>66</v>
      </c>
      <c r="C58" s="33"/>
      <c r="D58" s="80"/>
      <c r="E58" s="34"/>
    </row>
    <row r="59" spans="1:5" x14ac:dyDescent="0.25">
      <c r="A59" s="67" t="s">
        <v>67</v>
      </c>
      <c r="B59" s="130" t="s">
        <v>68</v>
      </c>
      <c r="C59" s="33"/>
      <c r="D59" s="80"/>
      <c r="E59" s="34"/>
    </row>
    <row r="60" spans="1:5" x14ac:dyDescent="0.25">
      <c r="A60" s="68" t="s">
        <v>69</v>
      </c>
      <c r="B60" s="130" t="s">
        <v>70</v>
      </c>
      <c r="C60" s="33"/>
      <c r="D60" s="80"/>
      <c r="E60" s="34"/>
    </row>
    <row r="61" spans="1:5" x14ac:dyDescent="0.25">
      <c r="A61" s="62" t="s">
        <v>55</v>
      </c>
      <c r="B61" s="130" t="s">
        <v>71</v>
      </c>
      <c r="C61" s="33"/>
      <c r="D61" s="80"/>
      <c r="E61" s="34"/>
    </row>
    <row r="62" spans="1:5" x14ac:dyDescent="0.25">
      <c r="A62" s="62" t="s">
        <v>57</v>
      </c>
      <c r="B62" s="130" t="s">
        <v>50</v>
      </c>
      <c r="C62" s="33"/>
      <c r="D62" s="80"/>
      <c r="E62" s="34"/>
    </row>
    <row r="63" spans="1:5" x14ac:dyDescent="0.25">
      <c r="A63" s="62" t="s">
        <v>72</v>
      </c>
      <c r="B63" s="130" t="s">
        <v>73</v>
      </c>
      <c r="C63" s="33"/>
      <c r="D63" s="80"/>
      <c r="E63" s="34"/>
    </row>
    <row r="64" spans="1:5" x14ac:dyDescent="0.25">
      <c r="A64" s="67" t="s">
        <v>74</v>
      </c>
      <c r="B64" s="32" t="s">
        <v>50</v>
      </c>
      <c r="C64" s="33"/>
      <c r="D64" s="80"/>
      <c r="E64" s="34"/>
    </row>
    <row r="65" spans="1:5" x14ac:dyDescent="0.25">
      <c r="A65" s="48" t="s">
        <v>75</v>
      </c>
      <c r="B65" s="49" t="s">
        <v>76</v>
      </c>
      <c r="C65" s="107">
        <f>E65*12*B8</f>
        <v>9561</v>
      </c>
      <c r="D65" s="108">
        <f>C65/12</f>
        <v>796.75</v>
      </c>
      <c r="E65" s="109">
        <v>0.25</v>
      </c>
    </row>
    <row r="66" spans="1:5" x14ac:dyDescent="0.25">
      <c r="A66" s="52" t="s">
        <v>77</v>
      </c>
      <c r="B66" s="112" t="s">
        <v>78</v>
      </c>
      <c r="C66" s="110"/>
      <c r="D66" s="111"/>
      <c r="E66" s="51"/>
    </row>
    <row r="67" spans="1:5" x14ac:dyDescent="0.25">
      <c r="A67" s="69" t="s">
        <v>79</v>
      </c>
      <c r="B67" s="49"/>
      <c r="C67" s="131">
        <f>C17+C20+C22+C26+C29+C42+C65</f>
        <v>1041766.5599999999</v>
      </c>
      <c r="D67" s="131">
        <f>D17+D20+D22+D26+D29+D42+D65</f>
        <v>86813.88</v>
      </c>
      <c r="E67" s="109">
        <f>E17+E20+E22+E26+E29+E42+E65</f>
        <v>27.240000000000002</v>
      </c>
    </row>
    <row r="68" spans="1:5" x14ac:dyDescent="0.25">
      <c r="A68" s="70" t="s">
        <v>80</v>
      </c>
      <c r="B68" s="112"/>
      <c r="C68" s="113"/>
      <c r="D68" s="114"/>
      <c r="E68" s="115"/>
    </row>
    <row r="69" spans="1:5" x14ac:dyDescent="0.25">
      <c r="A69" s="48" t="s">
        <v>81</v>
      </c>
      <c r="B69" s="49"/>
      <c r="C69" s="132">
        <f>E69*12*B8</f>
        <v>156417.96</v>
      </c>
      <c r="D69" s="133">
        <f>C69/12</f>
        <v>13034.83</v>
      </c>
      <c r="E69" s="109">
        <v>4.09</v>
      </c>
    </row>
    <row r="70" spans="1:5" x14ac:dyDescent="0.25">
      <c r="A70" s="50" t="s">
        <v>82</v>
      </c>
      <c r="B70" s="32"/>
      <c r="C70" s="110"/>
      <c r="D70" s="111"/>
      <c r="E70" s="34"/>
    </row>
    <row r="71" spans="1:5" x14ac:dyDescent="0.25">
      <c r="A71" s="52"/>
      <c r="B71" s="112"/>
      <c r="C71" s="113"/>
      <c r="D71" s="114"/>
      <c r="E71" s="134"/>
    </row>
    <row r="72" spans="1:5" x14ac:dyDescent="0.25">
      <c r="A72" s="48" t="s">
        <v>83</v>
      </c>
      <c r="B72" s="54"/>
      <c r="C72" s="132">
        <f>C67+C69</f>
        <v>1198184.52</v>
      </c>
      <c r="D72" s="135">
        <f>D67+D69</f>
        <v>99848.71</v>
      </c>
      <c r="E72" s="109">
        <f>E67+E69</f>
        <v>31.330000000000002</v>
      </c>
    </row>
    <row r="73" spans="1:5" ht="15.75" thickBot="1" x14ac:dyDescent="0.3">
      <c r="A73" s="73" t="s">
        <v>84</v>
      </c>
      <c r="B73" s="82"/>
      <c r="C73" s="74"/>
      <c r="D73" s="75"/>
      <c r="E73" s="76"/>
    </row>
    <row r="74" spans="1:5" s="78" customFormat="1" x14ac:dyDescent="0.25">
      <c r="A74" s="77"/>
      <c r="B74" s="37"/>
      <c r="C74" s="77"/>
      <c r="D74" s="77"/>
      <c r="E74" s="33"/>
    </row>
    <row r="75" spans="1:5" s="78" customFormat="1" x14ac:dyDescent="0.25">
      <c r="A75" s="77" t="s">
        <v>85</v>
      </c>
      <c r="B75" s="37"/>
      <c r="C75" s="77"/>
      <c r="D75" s="77"/>
      <c r="E75" s="33"/>
    </row>
    <row r="76" spans="1:5" s="78" customFormat="1" ht="15.75" thickBot="1" x14ac:dyDescent="0.3">
      <c r="A76" s="77"/>
      <c r="B76" s="37"/>
      <c r="C76" s="77"/>
      <c r="D76" s="77"/>
      <c r="E76" s="33"/>
    </row>
    <row r="77" spans="1:5" s="78" customFormat="1" x14ac:dyDescent="0.25">
      <c r="A77" s="26"/>
      <c r="B77" s="27"/>
      <c r="C77" s="28" t="s">
        <v>7</v>
      </c>
      <c r="D77" s="79" t="s">
        <v>7</v>
      </c>
      <c r="E77" s="30" t="s">
        <v>8</v>
      </c>
    </row>
    <row r="78" spans="1:5" s="78" customFormat="1" x14ac:dyDescent="0.25">
      <c r="A78" s="31" t="s">
        <v>9</v>
      </c>
      <c r="B78" s="32" t="s">
        <v>10</v>
      </c>
      <c r="C78" s="33" t="s">
        <v>11</v>
      </c>
      <c r="D78" s="80" t="s">
        <v>11</v>
      </c>
      <c r="E78" s="34" t="s">
        <v>12</v>
      </c>
    </row>
    <row r="79" spans="1:5" s="78" customFormat="1" x14ac:dyDescent="0.25">
      <c r="A79" s="31" t="s">
        <v>13</v>
      </c>
      <c r="B79" s="32" t="s">
        <v>14</v>
      </c>
      <c r="C79" s="33" t="s">
        <v>15</v>
      </c>
      <c r="D79" s="80" t="s">
        <v>16</v>
      </c>
      <c r="E79" s="35" t="s">
        <v>17</v>
      </c>
    </row>
    <row r="80" spans="1:5" s="78" customFormat="1" x14ac:dyDescent="0.25">
      <c r="A80" s="36"/>
      <c r="B80" s="37"/>
      <c r="C80" s="19" t="s">
        <v>18</v>
      </c>
      <c r="D80" s="81" t="s">
        <v>18</v>
      </c>
      <c r="E80" s="34" t="s">
        <v>19</v>
      </c>
    </row>
    <row r="81" spans="1:5" s="78" customFormat="1" ht="15.75" thickBot="1" x14ac:dyDescent="0.3">
      <c r="A81" s="36"/>
      <c r="B81" s="37"/>
      <c r="C81" s="33" t="s">
        <v>20</v>
      </c>
      <c r="D81" s="80" t="s">
        <v>20</v>
      </c>
      <c r="E81" s="34" t="s">
        <v>20</v>
      </c>
    </row>
    <row r="82" spans="1:5" x14ac:dyDescent="0.25">
      <c r="A82" s="83" t="s">
        <v>86</v>
      </c>
      <c r="B82" s="29" t="s">
        <v>87</v>
      </c>
      <c r="C82" s="136"/>
      <c r="D82" s="137"/>
      <c r="E82" s="85"/>
    </row>
    <row r="83" spans="1:5" x14ac:dyDescent="0.25">
      <c r="A83" s="86" t="s">
        <v>88</v>
      </c>
      <c r="B83" s="32"/>
      <c r="C83" s="90">
        <f>D83*12</f>
        <v>204987.84</v>
      </c>
      <c r="D83" s="133">
        <f>E83*B8</f>
        <v>17082.32</v>
      </c>
      <c r="E83" s="72">
        <v>5.36</v>
      </c>
    </row>
    <row r="84" spans="1:5" ht="15.75" thickBot="1" x14ac:dyDescent="0.3">
      <c r="A84" s="88" t="s">
        <v>110</v>
      </c>
      <c r="B84" s="38"/>
      <c r="C84" s="138"/>
      <c r="D84" s="139"/>
      <c r="E84" s="71"/>
    </row>
    <row r="85" spans="1:5" x14ac:dyDescent="0.25">
      <c r="A85" s="83" t="s">
        <v>111</v>
      </c>
      <c r="B85" s="34"/>
      <c r="C85" s="90"/>
      <c r="D85" s="133"/>
      <c r="E85" s="51"/>
    </row>
    <row r="86" spans="1:5" x14ac:dyDescent="0.25">
      <c r="A86" s="142" t="s">
        <v>110</v>
      </c>
      <c r="B86" s="34" t="s">
        <v>112</v>
      </c>
      <c r="C86" s="90">
        <f>D86*12</f>
        <v>0</v>
      </c>
      <c r="D86" s="133">
        <f>E86*B5</f>
        <v>0</v>
      </c>
      <c r="E86" s="72">
        <v>2.2999999999999998</v>
      </c>
    </row>
    <row r="87" spans="1:5" ht="15.75" thickBot="1" x14ac:dyDescent="0.3">
      <c r="A87" s="91"/>
      <c r="B87" s="76"/>
      <c r="C87" s="140"/>
      <c r="D87" s="141"/>
      <c r="E87" s="71"/>
    </row>
    <row r="88" spans="1:5" ht="14.25" customHeight="1" x14ac:dyDescent="0.25">
      <c r="A88" s="83" t="s">
        <v>113</v>
      </c>
      <c r="B88" s="29" t="s">
        <v>89</v>
      </c>
      <c r="C88" s="84">
        <f t="shared" ref="C88" si="0">D88*12</f>
        <v>70751.400000000009</v>
      </c>
      <c r="D88" s="84">
        <f t="shared" ref="D88" si="1">E88*$B$8</f>
        <v>5895.9500000000007</v>
      </c>
      <c r="E88" s="72">
        <v>1.85</v>
      </c>
    </row>
    <row r="89" spans="1:5" ht="14.25" customHeight="1" thickBot="1" x14ac:dyDescent="0.3">
      <c r="A89" s="92" t="s">
        <v>90</v>
      </c>
      <c r="B89" s="32"/>
      <c r="C89" s="87"/>
      <c r="D89" s="87"/>
      <c r="E89" s="72"/>
    </row>
    <row r="90" spans="1:5" ht="15.75" thickBot="1" x14ac:dyDescent="0.3">
      <c r="A90" s="88" t="s">
        <v>110</v>
      </c>
      <c r="B90" s="38"/>
      <c r="C90" s="89"/>
      <c r="D90" s="89"/>
      <c r="E90" s="71"/>
    </row>
    <row r="91" spans="1:5" x14ac:dyDescent="0.25">
      <c r="A91" s="48" t="s">
        <v>91</v>
      </c>
      <c r="B91" s="54"/>
      <c r="C91" s="132">
        <f>SUM(C83:C90)</f>
        <v>275739.24</v>
      </c>
      <c r="D91" s="135">
        <f>SUM(D83:D90)</f>
        <v>22978.27</v>
      </c>
      <c r="E91" s="109">
        <f>SUM(E83:E90)</f>
        <v>9.51</v>
      </c>
    </row>
    <row r="92" spans="1:5" ht="15.75" thickBot="1" x14ac:dyDescent="0.3">
      <c r="A92" s="73" t="s">
        <v>92</v>
      </c>
      <c r="B92" s="82"/>
      <c r="C92" s="74"/>
      <c r="D92" s="75"/>
      <c r="E92" s="76"/>
    </row>
    <row r="93" spans="1:5" x14ac:dyDescent="0.25">
      <c r="A93" s="77"/>
      <c r="B93" s="19"/>
      <c r="C93" s="77"/>
      <c r="D93" s="77"/>
      <c r="E93" s="33"/>
    </row>
    <row r="94" spans="1:5" x14ac:dyDescent="0.25">
      <c r="C94" s="93">
        <f>C91+C72</f>
        <v>1473923.76</v>
      </c>
      <c r="D94" s="93">
        <f>SUM(D91+D72)</f>
        <v>122826.98000000001</v>
      </c>
      <c r="E94" s="93">
        <f>E72+E91</f>
        <v>40.840000000000003</v>
      </c>
    </row>
    <row r="101" spans="1:5" x14ac:dyDescent="0.25">
      <c r="A101" t="s">
        <v>93</v>
      </c>
      <c r="C101" t="s">
        <v>94</v>
      </c>
    </row>
    <row r="102" spans="1:5" x14ac:dyDescent="0.25">
      <c r="A102" t="s">
        <v>95</v>
      </c>
      <c r="C102" t="s">
        <v>96</v>
      </c>
    </row>
    <row r="105" spans="1:5" x14ac:dyDescent="0.25">
      <c r="A105" t="s">
        <v>97</v>
      </c>
      <c r="C105" t="s">
        <v>98</v>
      </c>
      <c r="E105" t="s">
        <v>114</v>
      </c>
    </row>
    <row r="106" spans="1:5" x14ac:dyDescent="0.25">
      <c r="A106" t="s">
        <v>99</v>
      </c>
    </row>
  </sheetData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 с 01.08.2022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2022-09-12T03:07:35Z</cp:lastPrinted>
  <dcterms:created xsi:type="dcterms:W3CDTF">2022-06-29T01:58:03Z</dcterms:created>
  <dcterms:modified xsi:type="dcterms:W3CDTF">2022-11-08T02:29:50Z</dcterms:modified>
</cp:coreProperties>
</file>